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70" windowHeight="8490"/>
  </bookViews>
  <sheets>
    <sheet name="Hollomon-Jaffe Calculator" sheetId="1" r:id="rId1"/>
    <sheet name="Constant Calculato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AC30" i="1"/>
  <c r="V30" i="1"/>
  <c r="AC20" i="1"/>
  <c r="AC32" i="1" s="1"/>
  <c r="V20" i="1"/>
  <c r="V32" i="1" s="1"/>
  <c r="V6" i="1"/>
  <c r="V12" i="1" s="1"/>
  <c r="AC6" i="1" l="1"/>
  <c r="AC12" i="1" s="1"/>
  <c r="M20" i="1"/>
  <c r="M30" i="1" s="1"/>
  <c r="M32" i="1" l="1"/>
  <c r="M6" i="1"/>
  <c r="M12" i="1" s="1"/>
</calcChain>
</file>

<file path=xl/sharedStrings.xml><?xml version="1.0" encoding="utf-8"?>
<sst xmlns="http://schemas.openxmlformats.org/spreadsheetml/2006/main" count="57" uniqueCount="34">
  <si>
    <t>H=(T x (C + log t)) / 1000</t>
  </si>
  <si>
    <t>C = Constant (15 for high C tool steels, 20 for C-Mn/low alloy steels)</t>
  </si>
  <si>
    <t>T = Temperature (Kelvin)</t>
  </si>
  <si>
    <t>t = Time (Hours)</t>
  </si>
  <si>
    <t>Temperature (C):</t>
  </si>
  <si>
    <t>Temperature (K):</t>
  </si>
  <si>
    <t>Constant:</t>
  </si>
  <si>
    <t>Time (Hours):</t>
  </si>
  <si>
    <t xml:space="preserve">H = </t>
  </si>
  <si>
    <t>Calculator (Basic)</t>
  </si>
  <si>
    <t>Calculator (Incl. Heating/Cooling Time)</t>
  </si>
  <si>
    <t>H = (T x (C + log A)) / 1000</t>
  </si>
  <si>
    <t>B1 = Heating rate (Kelvin/Hour)</t>
  </si>
  <si>
    <t>B2 = Cooling rate (Kelvin/Hour)</t>
  </si>
  <si>
    <t>Heating rate (K or C/Hour):</t>
  </si>
  <si>
    <t>Cooling rate (K or C/Hour):</t>
  </si>
  <si>
    <t>A:</t>
  </si>
  <si>
    <t>H:</t>
  </si>
  <si>
    <t>Planned PWHT duration (Hours):</t>
  </si>
  <si>
    <t>Maximum allowable PWHT temperature (C):</t>
  </si>
  <si>
    <t>Maximum allowable PWHT temperature (K):</t>
  </si>
  <si>
    <t>Maximum allowable H-J parameter:</t>
  </si>
  <si>
    <t>Comparison to a standard when heat treated for the wrong time:</t>
  </si>
  <si>
    <t>Minimum allowable PWHT temperature (C):</t>
  </si>
  <si>
    <t>Minimum allowable PWHT temperature (K):</t>
  </si>
  <si>
    <t>Minimum allowable H-J parameter:</t>
  </si>
  <si>
    <t>Wt% Carbon:</t>
  </si>
  <si>
    <t>Hollomon-Jaffe Constant:</t>
  </si>
  <si>
    <t>Hollomon-Jaffe Parameter</t>
  </si>
  <si>
    <t>H = Hollomon-Jaffe Parameter</t>
  </si>
  <si>
    <t>Hollomon-Jaffe Parameter (Incl. Heating/Cooling Time)</t>
  </si>
  <si>
    <t>You only need to input values into the cells coloured green.
The Hollomon-Jaffe Constant can be calculated on the next sheet.
This calculator is hosted by: www.colliewelding.com</t>
  </si>
  <si>
    <t>Comparison to a standard when heat treated for the wrong time (Incl. Heating/Cooling Time):</t>
  </si>
  <si>
    <t>A = t + (T / (2.3 x B1 * (C - log B1))) + (T / (2.3 x B2 * (C - log B2)))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</si>
</sst>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CC"/>
      </patternFill>
    </fill>
    <fill>
      <patternFill patternType="solid">
        <fgColor theme="6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1" applyNumberFormat="0" applyFont="0" applyAlignment="0" applyProtection="0"/>
    <xf numFmtId="0" fontId="5" fillId="5" borderId="0" applyNumberFormat="0" applyBorder="0" applyAlignment="0" applyProtection="0"/>
  </cellStyleXfs>
  <cellXfs count="15">
    <xf numFmtId="0" fontId="0" fillId="0" borderId="0" xfId="0"/>
    <xf numFmtId="0" fontId="1" fillId="3" borderId="0" xfId="2"/>
    <xf numFmtId="0" fontId="2" fillId="2" borderId="0" xfId="1" applyProtection="1">
      <protection locked="0"/>
    </xf>
    <xf numFmtId="0" fontId="5" fillId="5" borderId="1" xfId="4" applyBorder="1"/>
    <xf numFmtId="0" fontId="4" fillId="0" borderId="0" xfId="0" applyFont="1"/>
    <xf numFmtId="0" fontId="5" fillId="5" borderId="0" xfId="4"/>
    <xf numFmtId="0" fontId="3" fillId="4" borderId="3" xfId="3" applyFont="1" applyBorder="1" applyAlignment="1">
      <alignment horizontal="center" wrapText="1"/>
    </xf>
    <xf numFmtId="0" fontId="3" fillId="4" borderId="2" xfId="3" applyFont="1" applyBorder="1" applyAlignment="1">
      <alignment horizontal="center" wrapText="1"/>
    </xf>
    <xf numFmtId="0" fontId="3" fillId="4" borderId="4" xfId="3" applyFont="1" applyBorder="1" applyAlignment="1">
      <alignment horizontal="center" wrapText="1"/>
    </xf>
    <xf numFmtId="0" fontId="3" fillId="4" borderId="5" xfId="3" applyFont="1" applyBorder="1" applyAlignment="1">
      <alignment horizontal="center" wrapText="1"/>
    </xf>
    <xf numFmtId="0" fontId="3" fillId="4" borderId="0" xfId="3" applyFont="1" applyBorder="1" applyAlignment="1">
      <alignment horizontal="center" wrapText="1"/>
    </xf>
    <xf numFmtId="0" fontId="3" fillId="4" borderId="6" xfId="3" applyFont="1" applyBorder="1" applyAlignment="1">
      <alignment horizontal="center" wrapText="1"/>
    </xf>
    <xf numFmtId="0" fontId="3" fillId="4" borderId="7" xfId="3" applyFont="1" applyBorder="1" applyAlignment="1">
      <alignment horizontal="center" wrapText="1"/>
    </xf>
    <xf numFmtId="0" fontId="3" fillId="4" borderId="8" xfId="3" applyFont="1" applyBorder="1" applyAlignment="1">
      <alignment horizontal="center" wrapText="1"/>
    </xf>
    <xf numFmtId="0" fontId="3" fillId="4" borderId="9" xfId="3" applyFont="1" applyBorder="1" applyAlignment="1">
      <alignment horizontal="center" wrapText="1"/>
    </xf>
  </cellXfs>
  <cellStyles count="5">
    <cellStyle name="20% - Accent1" xfId="2" builtinId="30"/>
    <cellStyle name="Accent3" xfId="4" builtinId="37"/>
    <cellStyle name="Good" xfId="1" builtinId="26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2"/>
  <sheetViews>
    <sheetView tabSelected="1" zoomScale="80" zoomScaleNormal="80" workbookViewId="0">
      <selection activeCell="M19" sqref="M19"/>
    </sheetView>
  </sheetViews>
  <sheetFormatPr defaultRowHeight="15" x14ac:dyDescent="0.25"/>
  <cols>
    <col min="1" max="1" width="9.140625" customWidth="1"/>
  </cols>
  <sheetData>
    <row r="2" spans="1:29" x14ac:dyDescent="0.25">
      <c r="B2" s="4" t="s">
        <v>28</v>
      </c>
      <c r="J2" t="s">
        <v>9</v>
      </c>
      <c r="Q2" t="s">
        <v>22</v>
      </c>
    </row>
    <row r="4" spans="1:29" x14ac:dyDescent="0.25">
      <c r="B4" t="s">
        <v>0</v>
      </c>
      <c r="J4" t="s">
        <v>4</v>
      </c>
      <c r="M4" s="2">
        <v>570</v>
      </c>
      <c r="Q4" t="s">
        <v>23</v>
      </c>
      <c r="V4" s="2">
        <v>550</v>
      </c>
      <c r="X4" t="s">
        <v>19</v>
      </c>
      <c r="AC4" s="2">
        <v>580</v>
      </c>
    </row>
    <row r="6" spans="1:29" x14ac:dyDescent="0.25">
      <c r="B6" t="s">
        <v>29</v>
      </c>
      <c r="J6" t="s">
        <v>5</v>
      </c>
      <c r="M6" s="1">
        <f>M4+273</f>
        <v>843</v>
      </c>
      <c r="Q6" t="s">
        <v>24</v>
      </c>
      <c r="V6" s="1">
        <f>V4+273</f>
        <v>823</v>
      </c>
      <c r="X6" t="s">
        <v>20</v>
      </c>
      <c r="AC6" s="1">
        <f>AC4+273</f>
        <v>853</v>
      </c>
    </row>
    <row r="8" spans="1:29" x14ac:dyDescent="0.25">
      <c r="B8" t="s">
        <v>2</v>
      </c>
      <c r="J8" t="s">
        <v>6</v>
      </c>
      <c r="M8" s="2">
        <v>20</v>
      </c>
      <c r="Q8" t="s">
        <v>6</v>
      </c>
      <c r="V8" s="2">
        <v>20</v>
      </c>
      <c r="X8" t="s">
        <v>6</v>
      </c>
      <c r="AC8" s="2">
        <v>20</v>
      </c>
    </row>
    <row r="10" spans="1:29" x14ac:dyDescent="0.25">
      <c r="B10" t="s">
        <v>1</v>
      </c>
      <c r="J10" t="s">
        <v>7</v>
      </c>
      <c r="M10" s="2">
        <v>1</v>
      </c>
      <c r="Q10" t="s">
        <v>18</v>
      </c>
      <c r="V10" s="2">
        <v>1</v>
      </c>
      <c r="X10" t="s">
        <v>18</v>
      </c>
      <c r="AC10" s="2">
        <v>1</v>
      </c>
    </row>
    <row r="12" spans="1:29" x14ac:dyDescent="0.25">
      <c r="B12" t="s">
        <v>3</v>
      </c>
      <c r="J12" t="s">
        <v>8</v>
      </c>
      <c r="M12" s="1">
        <f>(M6*(M8+(LOG(M10))))/1000</f>
        <v>16.86</v>
      </c>
      <c r="Q12" t="s">
        <v>25</v>
      </c>
      <c r="V12" s="1">
        <f>(V6*(V8+(LOG(V10))))/1000</f>
        <v>16.46</v>
      </c>
      <c r="X12" t="s">
        <v>21</v>
      </c>
      <c r="AC12" s="1">
        <f>(AC6*(AC8+(LOG(AC10))))/1000</f>
        <v>17.059999999999999</v>
      </c>
    </row>
    <row r="14" spans="1:29" x14ac:dyDescent="0.25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6" spans="1:29" x14ac:dyDescent="0.25">
      <c r="B16" s="4" t="s">
        <v>30</v>
      </c>
      <c r="J16" t="s">
        <v>10</v>
      </c>
      <c r="Q16" t="s">
        <v>32</v>
      </c>
    </row>
    <row r="18" spans="2:29" x14ac:dyDescent="0.25">
      <c r="B18" t="s">
        <v>11</v>
      </c>
      <c r="J18" t="s">
        <v>4</v>
      </c>
      <c r="M18" s="2">
        <v>570</v>
      </c>
      <c r="Q18" t="s">
        <v>23</v>
      </c>
      <c r="V18" s="2">
        <v>550</v>
      </c>
      <c r="X18" t="s">
        <v>19</v>
      </c>
      <c r="AC18" s="2">
        <v>580</v>
      </c>
    </row>
    <row r="20" spans="2:29" x14ac:dyDescent="0.25">
      <c r="B20" t="s">
        <v>33</v>
      </c>
      <c r="J20" t="s">
        <v>5</v>
      </c>
      <c r="M20" s="1">
        <f>M18+273</f>
        <v>843</v>
      </c>
      <c r="Q20" t="s">
        <v>24</v>
      </c>
      <c r="V20" s="1">
        <f>V18+273</f>
        <v>823</v>
      </c>
      <c r="X20" t="s">
        <v>20</v>
      </c>
      <c r="AC20" s="1">
        <f>AC18+273</f>
        <v>853</v>
      </c>
    </row>
    <row r="22" spans="2:29" x14ac:dyDescent="0.25">
      <c r="B22" t="s">
        <v>12</v>
      </c>
      <c r="J22" t="s">
        <v>6</v>
      </c>
      <c r="M22" s="2">
        <v>20</v>
      </c>
      <c r="Q22" t="s">
        <v>6</v>
      </c>
      <c r="V22" s="2">
        <v>20</v>
      </c>
      <c r="X22" t="s">
        <v>6</v>
      </c>
      <c r="AC22" s="2">
        <v>20</v>
      </c>
    </row>
    <row r="24" spans="2:29" x14ac:dyDescent="0.25">
      <c r="B24" t="s">
        <v>13</v>
      </c>
      <c r="J24" t="s">
        <v>7</v>
      </c>
      <c r="M24" s="2">
        <v>1</v>
      </c>
      <c r="Q24" t="s">
        <v>18</v>
      </c>
      <c r="V24" s="2">
        <v>1</v>
      </c>
      <c r="X24" t="s">
        <v>18</v>
      </c>
      <c r="AC24" s="2">
        <v>1</v>
      </c>
    </row>
    <row r="26" spans="2:29" ht="15.75" thickBot="1" x14ac:dyDescent="0.3">
      <c r="J26" t="s">
        <v>14</v>
      </c>
      <c r="M26" s="2">
        <v>50</v>
      </c>
      <c r="Q26" t="s">
        <v>14</v>
      </c>
      <c r="V26" s="2">
        <v>50</v>
      </c>
      <c r="X26" t="s">
        <v>14</v>
      </c>
      <c r="AC26" s="2">
        <v>50</v>
      </c>
    </row>
    <row r="27" spans="2:29" ht="15.75" customHeight="1" x14ac:dyDescent="0.25">
      <c r="B27" s="6" t="s">
        <v>31</v>
      </c>
      <c r="C27" s="7"/>
      <c r="D27" s="7"/>
      <c r="E27" s="7"/>
      <c r="F27" s="7"/>
      <c r="G27" s="7"/>
      <c r="H27" s="8"/>
    </row>
    <row r="28" spans="2:29" x14ac:dyDescent="0.25">
      <c r="B28" s="9"/>
      <c r="C28" s="10"/>
      <c r="D28" s="10"/>
      <c r="E28" s="10"/>
      <c r="F28" s="10"/>
      <c r="G28" s="10"/>
      <c r="H28" s="11"/>
      <c r="J28" t="s">
        <v>15</v>
      </c>
      <c r="M28" s="2">
        <v>50</v>
      </c>
      <c r="Q28" t="s">
        <v>15</v>
      </c>
      <c r="V28" s="2">
        <v>50</v>
      </c>
      <c r="X28" t="s">
        <v>15</v>
      </c>
      <c r="AC28" s="2">
        <v>50</v>
      </c>
    </row>
    <row r="29" spans="2:29" x14ac:dyDescent="0.25">
      <c r="B29" s="9"/>
      <c r="C29" s="10"/>
      <c r="D29" s="10"/>
      <c r="E29" s="10"/>
      <c r="F29" s="10"/>
      <c r="G29" s="10"/>
      <c r="H29" s="11"/>
    </row>
    <row r="30" spans="2:29" x14ac:dyDescent="0.25">
      <c r="B30" s="9"/>
      <c r="C30" s="10"/>
      <c r="D30" s="10"/>
      <c r="E30" s="10"/>
      <c r="F30" s="10"/>
      <c r="G30" s="10"/>
      <c r="H30" s="11"/>
      <c r="J30" t="s">
        <v>16</v>
      </c>
      <c r="M30" s="1">
        <f>M24+(M20/(2.3*M26*(M22-LOG(M26))))+(M20/(2.3*M28*(M22-LOG(M28))))</f>
        <v>1.8010953246178469</v>
      </c>
      <c r="Q30" t="s">
        <v>16</v>
      </c>
      <c r="V30" s="1">
        <f>V24+(V20/(2.3*V26*(V22-LOG(V26))))+(V20/(2.3*V28*(V22-LOG(V28))))</f>
        <v>1.782089504342216</v>
      </c>
      <c r="X30" t="s">
        <v>16</v>
      </c>
      <c r="AC30" s="1">
        <f>AC24+(AC20/(2.3*AC26*(AC22-LOG(AC26))))+(AC20/(2.3*AC28*(AC22-LOG(AC28))))</f>
        <v>1.8105982347556626</v>
      </c>
    </row>
    <row r="31" spans="2:29" ht="15.75" thickBot="1" x14ac:dyDescent="0.3">
      <c r="B31" s="12"/>
      <c r="C31" s="13"/>
      <c r="D31" s="13"/>
      <c r="E31" s="13"/>
      <c r="F31" s="13"/>
      <c r="G31" s="13"/>
      <c r="H31" s="14"/>
    </row>
    <row r="32" spans="2:29" x14ac:dyDescent="0.25">
      <c r="J32" t="s">
        <v>17</v>
      </c>
      <c r="M32" s="1">
        <f>(M20*(M22+LOG(M30)))/1000</f>
        <v>17.075417437139489</v>
      </c>
      <c r="Q32" t="s">
        <v>25</v>
      </c>
      <c r="V32" s="1">
        <f>(V20*(V22+LOG(V30)))/1000</f>
        <v>16.666514988721779</v>
      </c>
      <c r="X32" t="s">
        <v>21</v>
      </c>
      <c r="AC32" s="1">
        <f>(AC20*(AC22+LOG(AC30)))/1000</f>
        <v>17.279922245003917</v>
      </c>
    </row>
  </sheetData>
  <sheetProtection algorithmName="SHA-512" hashValue="OSUNVtykd3gXVzaWoEpGFh60frsf0dL7B+hJ+qC4C29nDCt2gO62PFYLtPZt5NpzU7lohB4kQ31BoRqo3Nr7pg==" saltValue="0fASUQ9kZaBOYNWrgm07Yw==" spinCount="100000" sheet="1" objects="1" scenarios="1"/>
  <mergeCells count="1">
    <mergeCell ref="B27:H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"/>
  <sheetViews>
    <sheetView workbookViewId="0">
      <selection activeCell="G36" sqref="G36"/>
    </sheetView>
  </sheetViews>
  <sheetFormatPr defaultRowHeight="15" x14ac:dyDescent="0.25"/>
  <sheetData>
    <row r="3" spans="3:6" x14ac:dyDescent="0.25">
      <c r="C3" t="s">
        <v>26</v>
      </c>
      <c r="F3" s="2">
        <v>0.2</v>
      </c>
    </row>
    <row r="5" spans="3:6" x14ac:dyDescent="0.25">
      <c r="C5" t="s">
        <v>27</v>
      </c>
      <c r="F5" s="1">
        <f>21.3-(5.8*F3)</f>
        <v>20.14</v>
      </c>
    </row>
  </sheetData>
  <sheetProtection password="8E75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Hollomon-Jaffe Calculator</vt:lpstr>
      <vt:lpstr>Constant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2017-08-17T21:16:02Z</dcterms:created>
  <dcterms:modified xsi:type="dcterms:W3CDTF">2018-12-11T14:25:16Z</dcterms:modified>
</cp:coreProperties>
</file>